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تبدیل تاریخ" sheetId="2" state="visible" r:id="rId4"/>
    <sheet name="تقویم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<sst xmlns="http://schemas.openxmlformats.org/spreadsheetml/2006/main" count="44" uniqueCount="36">
  <si>
    <t xml:space="preserve">تبدیل تاریخ شمسی و میلادی</t>
  </si>
  <si>
    <t xml:space="preserve">تبدیل تاریخ شمسی به میلادی و برعکس با نام روز هفته، فاصلهٔ دو تاریخ شمسی و افزودن روز به تاریخ؛ همه با فرمول و بدون ماکرو.</t>
  </si>
  <si>
    <t xml:space="preserve">روش استفاده</t>
  </si>
  <si>
    <t xml:space="preserve">1</t>
  </si>
  <si>
    <t xml:space="preserve">تاریخ شمسی را در خانهٔ سبز به شکل ۱۴۰۵/۰۸/۰۵ وارد کنید.</t>
  </si>
  <si>
    <t xml:space="preserve">2</t>
  </si>
  <si>
    <t xml:space="preserve">برای تبدیل میلادی به شمسی، تاریخ میلادی را به شکل 2026/10/27 وارد کنید.</t>
  </si>
  <si>
    <t xml:space="preserve">3</t>
  </si>
  <si>
    <t xml:space="preserve">بازهٔ پشتیبانی: ۱۳۹۰/۰۱/۰۱ تا ۱۴۲۹/۱۲/۲۹؛ تاریخ نامعتبر یا نتیجهٔ خارج از بازه پیام خطا دارد.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</si>
  <si>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</si>
  <si>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</si>
  <si>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</si>
  <si>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تبدیل تاریخ شمسی و میلادی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</si>
  <si>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</si>
  <si>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</si>
  <si>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خانه‌های سبز را تغییر دهید.</t>
  </si>
  <si>
    <t xml:space="preserve">شمسی به میلادی</t>
  </si>
  <si>
    <t xml:space="preserve">تاریخ شمسی</t>
  </si>
  <si>
    <t xml:space="preserve">1405/08/05</t>
  </si>
  <si>
    <t xml:space="preserve">تاریخ میلادی</t>
  </si>
  <si>
    <t xml:space="preserve">روز هفته</t>
  </si>
  <si>
    <t xml:space="preserve">میلادی به شمسی</t>
  </si>
  <si>
    <t xml:space="preserve">فاصلهٔ دو تاریخ شمسی</t>
  </si>
  <si>
    <t xml:space="preserve">از تاریخ</t>
  </si>
  <si>
    <t xml:space="preserve">تا تاریخ</t>
  </si>
  <si>
    <t xml:space="preserve">1406/01/01</t>
  </si>
  <si>
    <t xml:space="preserve">تعداد روز</t>
  </si>
  <si>
    <t xml:space="preserve">افزودن روز به تاریخ شمسی</t>
  </si>
  <si>
    <t xml:space="preserve">تعداد روز (منفی برای کاستن)</t>
  </si>
  <si>
    <t xml:space="preserve">تاریخ نتیجه</t>
  </si>
  <si>
    <t xml:space="preserve">تهیه‌شده در hrfinance.xyz</t>
  </si>
  <si>
    <t xml:space="preserve">نسخهٔ آنلاین: تبدیل تاریخ</t>
  </si>
  <si>
    <t xml:space="preserve">سال</t>
  </si>
  <si>
    <t xml:space="preserve">۱ فروردین (میلادی)</t>
  </si>
  <si>
    <t xml:space="preserve">جدول کمکی تبدیل تاریخ؛ تغییر ندهید.</t>
  </si>
  <si>
    <r>
      <rPr>
        <sz val="11"/>
        <color theme="1"/>
        <rFont val="Arial"/>
        <family val="2"/>
        <charset val="1"/>
      </rPr>
      <t xml:space="preserve">سال ۱۴۳۰ فقط مرز پایان محاسبات است؛ بازهٔ ورودی ۱۳۹۰ تا ۱۴۲۹</t>
    </r>
    <r>
      <rPr>
        <sz val="11"/>
        <color theme="1"/>
        <rFont val="Noto Sans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</si>
</sst>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General"/>
    <numFmt numFmtId="167" formatCode="#,##0;[RED]\-#,##0"/>
  </numFmts>
  <fonts count="17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b val="true"/>
      <sz val="11"/>
      <color rgb="FF0F2A4A"/>
      <name val="Tahoma"/>
      <family val="2"/>
      <charset val="1"/>
    </font>
    <font>
      <sz val="9"/>
      <color rgb="FF64748B"/>
      <name val="Tahoma"/>
      <family val="0"/>
      <charset val="1"/>
    </font>
    <font>
      <b val="true"/>
      <sz val="11"/>
      <color rgb="FF0F2A4A"/>
      <name val="Tahoma"/>
      <family val="0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  <font>
      <sz val="11"/>
      <color theme="1"/>
      <name val="Tahoma"/>
      <family val="2"/>
      <charset val="1"/>
    </font>
    <font>
      <sz val="11"/>
      <color theme="1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date-converter/" TargetMode="External"/><Relationship Id="rId2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date-converte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6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30" hidden="false" customHeight="true" outlineLevel="0" collapsed="false">
      <c r="A5" s="5" t="s">
        <v>3</v>
      </c>
      <c r="B5" s="3" t="s">
        <v>4</v>
      </c>
    </row>
    <row r="6" customFormat="false" ht="30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6" customFormat="false" ht="15" hidden="false" customHeight="true" outlineLevel="0" collapsed="false">
      <c r="B16" s="9" t="s">
        <v>14</v>
      </c>
    </row>
  </sheetData>
  <sheetProtection sheet="true" formatColumns="false" formatRows="false"/>
  <hyperlinks>
    <hyperlink ref="B13" r:id="rId1" display="نسخهٔ آنلاین: تبدیل تاریخ شمسی و میلادی"/>
    <hyperlink ref="B14" r:id="rId2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N27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3" min="2" style="1" width="22"/>
    <col collapsed="false" customWidth="true" hidden="true" outlineLevel="0" max="14" min="10" style="1" width="13"/>
  </cols>
  <sheetData>
    <row r="1" customFormat="false" ht="30" hidden="false" customHeight="true" outlineLevel="0" collapsed="false">
      <c r="A1" s="10" t="s">
        <v>0</v>
      </c>
      <c r="B1" s="10"/>
      <c r="C1" s="10"/>
    </row>
    <row r="2" customFormat="false" ht="15" hidden="false" customHeight="true" outlineLevel="0" collapsed="false">
      <c r="A2" s="11" t="s">
        <v>15</v>
      </c>
      <c r="B2" s="11"/>
      <c r="C2" s="11"/>
    </row>
    <row r="4" customFormat="false" ht="15.75" hidden="false" customHeight="true" outlineLevel="0" collapsed="false">
      <c r="A4" s="12" t="s">
        <v>16</v>
      </c>
    </row>
    <row r="5" customFormat="false" ht="15" hidden="false" customHeight="true" outlineLevel="0" collapsed="false">
      <c r="A5" s="13" t="s">
        <v>17</v>
      </c>
      <c r="B5" s="14" t="s">
        <v>18</v>
      </c>
      <c r="J5" s="15" t="str">
        <f aca="false">SUBSTITUTE(SUBSTITUTE(SUBSTITUTE(SUBSTITUTE(SUBSTITUTE(SUBSTITUTE(SUBSTITUTE(SUBSTITUTE(SUBSTITUTE(SUBSTITUTE(SUBSTITUTE(SUBSTITUTE(SUBSTITUTE(SUBSTITUTE(SUBSTITUTE(SUBSTITUTE(SUBSTITUTE(SUBSTITUTE(SUBSTITUTE(SUBSTITUTE(TRIM(B5&amp;""),"۰","0"),"۱","1"),"۲","2"),"۳","3"),"۴","4"),"۵","5"),"۶","6"),"۷","7"),"۸","8"),"۹","9"),"٠","0"),"١","1"),"٢","2"),"٣","3"),"٤","4"),"٥","5"),"٦","6"),"٧","7"),"٨","8"),"٩","9")</f>
        <v>1405/08/05</v>
      </c>
      <c r="K5" s="15" t="n">
        <f aca="false">IFERROR(VALUE(LEFT(J5,4)),"")</f>
        <v>1405</v>
      </c>
      <c r="L5" s="15" t="n">
        <f aca="false">IFERROR(VALUE(MID(J5,6,2)),"")</f>
        <v>8</v>
      </c>
      <c r="M5" s="15" t="n">
        <f aca="false">IFERROR(VALUE(RIGHT(J5,2)),"")</f>
        <v>5</v>
      </c>
      <c r="N5" s="16" t="n">
        <f aca="false">IFERROR(IF(AND(LEN(J5)=10,MID(J5,5,1)="/",MID(J5,8,1)="/",J5=TEXT(K5,"0000")&amp;"/"&amp;TEXT(L5,"00")&amp;"/"&amp;TEXT(M5,"00"),K5&gt;=1390,K5&lt;=1429,L5&gt;=1,L5&lt;=12,M5&gt;=1,M5&lt;=IF(L5&lt;=6,31,IF(L5&lt;=11,30,VLOOKUP(K5+1,تقویم!$A$2:$B$42,2,0)-VLOOKUP(K5,تقویم!$A$2:$B$42,2,0)-336))),VLOOKUP(K5,تقویم!$A$2:$B$42,2,0)+IF(L5&lt;=6,(L5-1)*31,186+(L5-7)*30)+M5-1,""),"")</f>
        <v>46322</v>
      </c>
    </row>
    <row r="6" customFormat="false" ht="15.75" hidden="false" customHeight="true" outlineLevel="0" collapsed="false">
      <c r="A6" s="13" t="s">
        <v>19</v>
      </c>
      <c r="B6" s="17" t="n">
        <f aca="false">IF(ISNUMBER(N5),N5,"تاریخ نامعتبر")</f>
        <v>46322</v>
      </c>
    </row>
    <row r="7" customFormat="false" ht="15.75" hidden="false" customHeight="true" outlineLevel="0" collapsed="false">
      <c r="A7" s="13" t="s">
        <v>20</v>
      </c>
      <c r="B7" s="18" t="str">
        <f aca="false">IF(ISNUMBER(N5),CHOOSE(WEEKDAY((N5),1),"یکشنبه","دوشنبه","سه‌شنبه","چهارشنبه","پنجشنبه","جمعه","شنبه"),"")</f>
        <v>سه‌شنبه</v>
      </c>
    </row>
    <row r="9" customFormat="false" ht="15.75" hidden="false" customHeight="true" outlineLevel="0" collapsed="false">
      <c r="A9" s="12" t="s">
        <v>21</v>
      </c>
    </row>
    <row r="10" customFormat="false" ht="15" hidden="false" customHeight="true" outlineLevel="0" collapsed="false">
      <c r="A10" s="13" t="s">
        <v>19</v>
      </c>
      <c r="B10" s="19" t="n">
        <v>46322</v>
      </c>
    </row>
    <row r="11" customFormat="false" ht="15.75" hidden="false" customHeight="true" outlineLevel="0" collapsed="false">
      <c r="A11" s="13" t="s">
        <v>17</v>
      </c>
      <c r="B11" s="18" t="str">
        <f aca="false">IFERROR(IF(AND(ISNUMBER(B10),B10=INT(B10),B10&gt;=تقویم!$B$2,B10&lt;تقویم!$B$42),LOOKUP((B10),تقویم!$B$2:$B$42,تقویم!$A$2:$A$42)&amp;"/"&amp;TEXT(IF(((B10)-VLOOKUP(LOOKUP((B10),تقویم!$B$2:$B$42,تقویم!$A$2:$A$42),تقویم!$A$2:$B$42,2,0))&lt;186,INT(((B10)-VLOOKUP(LOOKUP((B10),تقویم!$B$2:$B$42,تقویم!$A$2:$A$42),تقویم!$A$2:$B$42,2,0))/31)+1,INT((((B10)-VLOOKUP(LOOKUP((B10),تقویم!$B$2:$B$42,تقویم!$A$2:$A$42),تقویم!$A$2:$B$42,2,0))-186)/30)+7),"00")&amp;"/"&amp;TEXT(IF(((B10)-VLOOKUP(LOOKUP((B10),تقویم!$B$2:$B$42,تقویم!$A$2:$A$42),تقویم!$A$2:$B$42,2,0))&lt;186,MOD(((B10)-VLOOKUP(LOOKUP((B10),تقویم!$B$2:$B$42,تقویم!$A$2:$A$42),تقویم!$A$2:$B$42,2,0)),31)+1,MOD(((B10)-VLOOKUP(LOOKUP((B10),تقویم!$B$2:$B$42,تقویم!$A$2:$A$42),تقویم!$A$2:$B$42,2,0))-186,30)+1),"00"),"تاریخ نامعتبر"),"تاریخ نامعتبر")</f>
        <v>1405/08/05</v>
      </c>
    </row>
    <row r="12" customFormat="false" ht="15.75" hidden="false" customHeight="true" outlineLevel="0" collapsed="false">
      <c r="A12" s="13" t="s">
        <v>20</v>
      </c>
      <c r="B12" s="18" t="str">
        <f aca="false">IFERROR(IF(AND(ISNUMBER(B10),B10=INT(B10),B10&gt;=تقویم!$B$2,B10&lt;تقویم!$B$42),CHOOSE(WEEKDAY((B10),1),"یکشنبه","دوشنبه","سه‌شنبه","چهارشنبه","پنجشنبه","جمعه","شنبه"),""),"")</f>
        <v>سه‌شنبه</v>
      </c>
    </row>
    <row r="14" customFormat="false" ht="15.75" hidden="false" customHeight="true" outlineLevel="0" collapsed="false">
      <c r="A14" s="12" t="s">
        <v>22</v>
      </c>
    </row>
    <row r="15" customFormat="false" ht="15" hidden="false" customHeight="true" outlineLevel="0" collapsed="false">
      <c r="A15" s="13" t="s">
        <v>23</v>
      </c>
      <c r="B15" s="14" t="s">
        <v>18</v>
      </c>
      <c r="J15" s="15" t="str">
        <f aca="false">SUBSTITUTE(SUBSTITUTE(SUBSTITUTE(SUBSTITUTE(SUBSTITUTE(SUBSTITUTE(SUBSTITUTE(SUBSTITUTE(SUBSTITUTE(SUBSTITUTE(SUBSTITUTE(SUBSTITUTE(SUBSTITUTE(SUBSTITUTE(SUBSTITUTE(SUBSTITUTE(SUBSTITUTE(SUBSTITUTE(SUBSTITUTE(SUBSTITUTE(TRIM(B15&amp;""),"۰","0"),"۱","1"),"۲","2"),"۳","3"),"۴","4"),"۵","5"),"۶","6"),"۷","7"),"۸","8"),"۹","9"),"٠","0"),"١","1"),"٢","2"),"٣","3"),"٤","4"),"٥","5"),"٦","6"),"٧","7"),"٨","8"),"٩","9")</f>
        <v>1405/08/05</v>
      </c>
      <c r="K15" s="15" t="n">
        <f aca="false">IFERROR(VALUE(LEFT(J15,4)),"")</f>
        <v>1405</v>
      </c>
      <c r="L15" s="15" t="n">
        <f aca="false">IFERROR(VALUE(MID(J15,6,2)),"")</f>
        <v>8</v>
      </c>
      <c r="M15" s="15" t="n">
        <f aca="false">IFERROR(VALUE(RIGHT(J15,2)),"")</f>
        <v>5</v>
      </c>
      <c r="N15" s="16" t="n">
        <f aca="false">IFERROR(IF(AND(LEN(J15)=10,MID(J15,5,1)="/",MID(J15,8,1)="/",J15=TEXT(K15,"0000")&amp;"/"&amp;TEXT(L15,"00")&amp;"/"&amp;TEXT(M15,"00"),K15&gt;=1390,K15&lt;=1429,L15&gt;=1,L15&lt;=12,M15&gt;=1,M15&lt;=IF(L15&lt;=6,31,IF(L15&lt;=11,30,VLOOKUP(K15+1,تقویم!$A$2:$B$42,2,0)-VLOOKUP(K15,تقویم!$A$2:$B$42,2,0)-336))),VLOOKUP(K15,تقویم!$A$2:$B$42,2,0)+IF(L15&lt;=6,(L15-1)*31,186+(L15-7)*30)+M15-1,""),"")</f>
        <v>46322</v>
      </c>
    </row>
    <row r="16" customFormat="false" ht="15" hidden="false" customHeight="true" outlineLevel="0" collapsed="false">
      <c r="A16" s="13" t="s">
        <v>24</v>
      </c>
      <c r="B16" s="14" t="s">
        <v>25</v>
      </c>
      <c r="J16" s="15" t="str">
        <f aca="false">SUBSTITUTE(SUBSTITUTE(SUBSTITUTE(SUBSTITUTE(SUBSTITUTE(SUBSTITUTE(SUBSTITUTE(SUBSTITUTE(SUBSTITUTE(SUBSTITUTE(SUBSTITUTE(SUBSTITUTE(SUBSTITUTE(SUBSTITUTE(SUBSTITUTE(SUBSTITUTE(SUBSTITUTE(SUBSTITUTE(SUBSTITUTE(SUBSTITUTE(TRIM(B16&amp;""),"۰","0"),"۱","1"),"۲","2"),"۳","3"),"۴","4"),"۵","5"),"۶","6"),"۷","7"),"۸","8"),"۹","9"),"٠","0"),"١","1"),"٢","2"),"٣","3"),"٤","4"),"٥","5"),"٦","6"),"٧","7"),"٨","8"),"٩","9")</f>
        <v>1406/01/01</v>
      </c>
      <c r="K16" s="15" t="n">
        <f aca="false">IFERROR(VALUE(LEFT(J16,4)),"")</f>
        <v>1406</v>
      </c>
      <c r="L16" s="15" t="n">
        <f aca="false">IFERROR(VALUE(MID(J16,6,2)),"")</f>
        <v>1</v>
      </c>
      <c r="M16" s="15" t="n">
        <f aca="false">IFERROR(VALUE(RIGHT(J16,2)),"")</f>
        <v>1</v>
      </c>
      <c r="N16" s="16" t="n">
        <f aca="false">IFERROR(IF(AND(LEN(J16)=10,MID(J16,5,1)="/",MID(J16,8,1)="/",J16=TEXT(K16,"0000")&amp;"/"&amp;TEXT(L16,"00")&amp;"/"&amp;TEXT(M16,"00"),K16&gt;=1390,K16&lt;=1429,L16&gt;=1,L16&lt;=12,M16&gt;=1,M16&lt;=IF(L16&lt;=6,31,IF(L16&lt;=11,30,VLOOKUP(K16+1,تقویم!$A$2:$B$42,2,0)-VLOOKUP(K16,تقویم!$A$2:$B$42,2,0)-336))),VLOOKUP(K16,تقویم!$A$2:$B$42,2,0)+IF(L16&lt;=6,(L16-1)*31,186+(L16-7)*30)+M16-1,""),"")</f>
        <v>46467</v>
      </c>
    </row>
    <row r="17" customFormat="false" ht="15.75" hidden="false" customHeight="true" outlineLevel="0" collapsed="false">
      <c r="A17" s="13" t="s">
        <v>26</v>
      </c>
      <c r="B17" s="20" t="n">
        <f aca="false">IF(AND(ISNUMBER(N15),ISNUMBER(N16)),N16-N15,"تاریخ نامعتبر")</f>
        <v>145</v>
      </c>
    </row>
    <row r="19" customFormat="false" ht="15.75" hidden="false" customHeight="true" outlineLevel="0" collapsed="false">
      <c r="A19" s="12" t="s">
        <v>27</v>
      </c>
    </row>
    <row r="20" customFormat="false" ht="15" hidden="false" customHeight="true" outlineLevel="0" collapsed="false">
      <c r="A20" s="13" t="s">
        <v>17</v>
      </c>
      <c r="B20" s="14" t="s">
        <v>18</v>
      </c>
      <c r="J20" s="15" t="str">
        <f aca="false">SUBSTITUTE(SUBSTITUTE(SUBSTITUTE(SUBSTITUTE(SUBSTITUTE(SUBSTITUTE(SUBSTITUTE(SUBSTITUTE(SUBSTITUTE(SUBSTITUTE(SUBSTITUTE(SUBSTITUTE(SUBSTITUTE(SUBSTITUTE(SUBSTITUTE(SUBSTITUTE(SUBSTITUTE(SUBSTITUTE(SUBSTITUTE(SUBSTITUTE(TRIM(B20&amp;""),"۰","0"),"۱","1"),"۲","2"),"۳","3"),"۴","4"),"۵","5"),"۶","6"),"۷","7"),"۸","8"),"۹","9"),"٠","0"),"١","1"),"٢","2"),"٣","3"),"٤","4"),"٥","5"),"٦","6"),"٧","7"),"٨","8"),"٩","9")</f>
        <v>1405/08/05</v>
      </c>
      <c r="K20" s="15" t="n">
        <f aca="false">IFERROR(VALUE(LEFT(J20,4)),"")</f>
        <v>1405</v>
      </c>
      <c r="L20" s="15" t="n">
        <f aca="false">IFERROR(VALUE(MID(J20,6,2)),"")</f>
        <v>8</v>
      </c>
      <c r="M20" s="15" t="n">
        <f aca="false">IFERROR(VALUE(RIGHT(J20,2)),"")</f>
        <v>5</v>
      </c>
      <c r="N20" s="16" t="n">
        <f aca="false">IFERROR(IF(AND(LEN(J20)=10,MID(J20,5,1)="/",MID(J20,8,1)="/",J20=TEXT(K20,"0000")&amp;"/"&amp;TEXT(L20,"00")&amp;"/"&amp;TEXT(M20,"00"),K20&gt;=1390,K20&lt;=1429,L20&gt;=1,L20&lt;=12,M20&gt;=1,M20&lt;=IF(L20&lt;=6,31,IF(L20&lt;=11,30,VLOOKUP(K20+1,تقویم!$A$2:$B$42,2,0)-VLOOKUP(K20,تقویم!$A$2:$B$42,2,0)-336))),VLOOKUP(K20,تقویم!$A$2:$B$42,2,0)+IF(L20&lt;=6,(L20-1)*31,186+(L20-7)*30)+M20-1,""),"")</f>
        <v>46322</v>
      </c>
    </row>
    <row r="21" customFormat="false" ht="15" hidden="false" customHeight="true" outlineLevel="0" collapsed="false">
      <c r="A21" s="13" t="s">
        <v>28</v>
      </c>
      <c r="B21" s="14" t="n">
        <v>90</v>
      </c>
    </row>
    <row r="22" customFormat="false" ht="15.75" hidden="false" customHeight="true" outlineLevel="0" collapsed="false">
      <c r="A22" s="13" t="s">
        <v>29</v>
      </c>
      <c r="B22" s="18" t="str">
        <f aca="false">IFERROR(IF(AND(ISNUMBER(N20),ISNUMBER(B21),B21=INT(B21),AND(ISNUMBER(N20+B21),N20+B21=INT(N20+B21),N20+B21&gt;=تقویم!$B$2,N20+B21&lt;تقویم!$B$42)),LOOKUP((N20+B21),تقویم!$B$2:$B$42,تقویم!$A$2:$A$42)&amp;"/"&amp;TEXT(IF(((N20+B21)-VLOOKUP(LOOKUP((N20+B21),تقویم!$B$2:$B$42,تقویم!$A$2:$A$42),تقویم!$A$2:$B$42,2,0))&lt;186,INT(((N20+B21)-VLOOKUP(LOOKUP((N20+B21),تقویم!$B$2:$B$42,تقویم!$A$2:$A$42),تقویم!$A$2:$B$42,2,0))/31)+1,INT((((N20+B21)-VLOOKUP(LOOKUP((N20+B21),تقویم!$B$2:$B$42,تقویم!$A$2:$A$42),تقویم!$A$2:$B$42,2,0))-186)/30)+7),"00")&amp;"/"&amp;TEXT(IF(((N20+B21)-VLOOKUP(LOOKUP((N20+B21),تقویم!$B$2:$B$42,تقویم!$A$2:$A$42),تقویم!$A$2:$B$42,2,0))&lt;186,MOD(((N20+B21)-VLOOKUP(LOOKUP((N20+B21),تقویم!$B$2:$B$42,تقویم!$A$2:$A$42),تقویم!$A$2:$B$42,2,0)),31)+1,MOD(((N20+B21)-VLOOKUP(LOOKUP((N20+B21),تقویم!$B$2:$B$42,تقویم!$A$2:$A$42),تقویم!$A$2:$B$42,2,0))-186,30)+1),"00"),"تاریخ یا تعداد روز نامعتبر"),"تاریخ یا تعداد روز نامعتبر")</f>
        <v>1405/11/05</v>
      </c>
    </row>
    <row r="23" customFormat="false" ht="15.75" hidden="false" customHeight="true" outlineLevel="0" collapsed="false">
      <c r="A23" s="13" t="s">
        <v>20</v>
      </c>
      <c r="B23" s="18" t="str">
        <f aca="false">IFERROR(IF(AND(ISNUMBER(N20),ISNUMBER(B21),B21=INT(B21),AND(ISNUMBER(N20+B21),N20+B21=INT(N20+B21),N20+B21&gt;=تقویم!$B$2,N20+B21&lt;تقویم!$B$42)),CHOOSE(WEEKDAY((N20+B21),1),"یکشنبه","دوشنبه","سه‌شنبه","چهارشنبه","پنجشنبه","جمعه","شنبه"),""),"")</f>
        <v>دوشنبه</v>
      </c>
    </row>
    <row r="26" customFormat="false" ht="15" hidden="false" customHeight="true" outlineLevel="0" collapsed="false">
      <c r="A26" s="11" t="s">
        <v>30</v>
      </c>
      <c r="B26" s="11"/>
      <c r="C26" s="11"/>
    </row>
    <row r="27" customFormat="false" ht="15" hidden="false" customHeight="true" outlineLevel="0" collapsed="false">
      <c r="A27" s="21" t="s">
        <v>31</v>
      </c>
      <c r="B27" s="21"/>
      <c r="C27" s="21"/>
    </row>
  </sheetData>
  <sheetProtection sheet="true" formatColumns="false" formatRows="false"/>
  <mergeCells count="4">
    <mergeCell ref="A1:C1"/>
    <mergeCell ref="A2:C2"/>
    <mergeCell ref="A26:C26"/>
    <mergeCell ref="A27:C27"/>
  </mergeCells>
  <conditionalFormatting sqref="B5:B23">
    <cfRule type="containsText" priority="2" operator="containsText" aboveAverage="0" equalAverage="0" bottom="0" percent="0" rank="0" text="نامعتبر" dxfId="0">
      <formula>NOT(ISERROR(SEARCH("نامعتبر",B5)))</formula>
    </cfRule>
    <cfRule type="containsText" priority="3" operator="containsText" aboveAverage="0" equalAverage="0" bottom="0" percent="0" rank="0" text="ناقص" dxfId="0">
      <formula>NOT(ISERROR(SEARCH("ناقص",B5)))</formula>
    </cfRule>
    <cfRule type="containsText" priority="4" operator="containsText" aboveAverage="0" equalAverage="0" bottom="0" percent="0" rank="0" text="تعریف‌نشده" dxfId="0">
      <formula>NOT(ISERROR(SEARCH("تعریف‌نشده",B5)))</formula>
    </cfRule>
    <cfRule type="containsText" priority="5" operator="containsText" aboveAverage="0" equalAverage="0" bottom="0" percent="0" rank="0" text="بیش از" dxfId="0">
      <formula>NOT(ISERROR(SEARCH("بیش از",B5)))</formula>
    </cfRule>
    <cfRule type="containsText" priority="6" operator="containsText" aboveAverage="0" equalAverage="0" bottom="0" percent="0" rank="0" text="اصلاح کنید" dxfId="0">
      <formula>NOT(ISERROR(SEARCH("اصلاح کنید",B5)))</formula>
    </cfRule>
    <cfRule type="containsText" priority="7" operator="containsText" aboveAverage="0" equalAverage="0" bottom="0" percent="0" rank="0" text="وارد کنید" dxfId="0">
      <formula>NOT(ISERROR(SEARCH("وارد کنید",B5)))</formula>
    </cfRule>
  </conditionalFormatting>
  <dataValidations count="6"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B5" type="custom">
      <formula1>ISNUMBER(N5)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B15" type="custom">
      <formula1>ISNUMBER(N15)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B16" type="custom">
      <formula1>ISNUMBER(N16)</formula1>
      <formula2>0</formula2>
    </dataValidation>
    <dataValidation allowBlank="true" error="تاریخ معتبر بین ۱۳۹۰ و ۱۴۲۹، به شکل ۱۴۰۵/۰۸/۰۵ وارد کنید." errorStyle="stop" errorTitle="ورودی نامعتبر" operator="between" showDropDown="false" showErrorMessage="true" showInputMessage="false" sqref="B20" type="custom">
      <formula1>ISNUMBER(N20)</formula1>
      <formula2>0</formula2>
    </dataValidation>
    <dataValidation allowBlank="true" error="تاریخ میلادی باید در بازهٔ سال‌های شمسی ۱۳۹۰ تا ۱۴۲۹ باشد." errorStyle="stop" errorTitle="ورودی نامعتبر" operator="between" showDropDown="false" showErrorMessage="true" showInputMessage="false" sqref="B10" type="custom">
      <formula1>AND(ISNUMBER(B10),B10=INT(B10),B10&gt;=40623,B10&lt;55233)</formula1>
      <formula2>0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B21" type="whole">
      <formula1>-20000</formula1>
      <formula2>20000</formula2>
    </dataValidation>
  </dataValidations>
  <hyperlinks>
    <hyperlink ref="A27" r:id="rId1" display="نسخهٔ آنلاین: تبدیل تاریخ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D42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6"/>
  </cols>
  <sheetData>
    <row r="1" customFormat="false" ht="51.75" hidden="false" customHeight="true" outlineLevel="0" collapsed="false">
      <c r="A1" s="22" t="s">
        <v>32</v>
      </c>
      <c r="B1" s="22" t="s">
        <v>33</v>
      </c>
      <c r="D1" s="9" t="s">
        <v>34</v>
      </c>
    </row>
    <row r="2" customFormat="false" ht="42" hidden="false" customHeight="true" outlineLevel="0" collapsed="false">
      <c r="A2" s="23" t="n">
        <v>1390</v>
      </c>
      <c r="B2" s="24" t="n">
        <v>40623</v>
      </c>
      <c r="D2" s="25" t="s">
        <v>35</v>
      </c>
    </row>
    <row r="3" customFormat="false" ht="15" hidden="false" customHeight="true" outlineLevel="0" collapsed="false">
      <c r="A3" s="23" t="n">
        <v>1391</v>
      </c>
      <c r="B3" s="24" t="n">
        <v>40988</v>
      </c>
    </row>
    <row r="4" customFormat="false" ht="15" hidden="false" customHeight="true" outlineLevel="0" collapsed="false">
      <c r="A4" s="23" t="n">
        <v>1392</v>
      </c>
      <c r="B4" s="24" t="n">
        <v>41354</v>
      </c>
    </row>
    <row r="5" customFormat="false" ht="15" hidden="false" customHeight="true" outlineLevel="0" collapsed="false">
      <c r="A5" s="23" t="n">
        <v>1393</v>
      </c>
      <c r="B5" s="24" t="n">
        <v>41719</v>
      </c>
    </row>
    <row r="6" customFormat="false" ht="15" hidden="false" customHeight="true" outlineLevel="0" collapsed="false">
      <c r="A6" s="23" t="n">
        <v>1394</v>
      </c>
      <c r="B6" s="24" t="n">
        <v>42084</v>
      </c>
    </row>
    <row r="7" customFormat="false" ht="15" hidden="false" customHeight="true" outlineLevel="0" collapsed="false">
      <c r="A7" s="23" t="n">
        <v>1395</v>
      </c>
      <c r="B7" s="24" t="n">
        <v>42449</v>
      </c>
    </row>
    <row r="8" customFormat="false" ht="15" hidden="false" customHeight="true" outlineLevel="0" collapsed="false">
      <c r="A8" s="23" t="n">
        <v>1396</v>
      </c>
      <c r="B8" s="24" t="n">
        <v>42815</v>
      </c>
    </row>
    <row r="9" customFormat="false" ht="15" hidden="false" customHeight="true" outlineLevel="0" collapsed="false">
      <c r="A9" s="23" t="n">
        <v>1397</v>
      </c>
      <c r="B9" s="24" t="n">
        <v>43180</v>
      </c>
    </row>
    <row r="10" customFormat="false" ht="15" hidden="false" customHeight="true" outlineLevel="0" collapsed="false">
      <c r="A10" s="23" t="n">
        <v>1398</v>
      </c>
      <c r="B10" s="24" t="n">
        <v>43545</v>
      </c>
    </row>
    <row r="11" customFormat="false" ht="15" hidden="false" customHeight="true" outlineLevel="0" collapsed="false">
      <c r="A11" s="23" t="n">
        <v>1399</v>
      </c>
      <c r="B11" s="24" t="n">
        <v>43910</v>
      </c>
    </row>
    <row r="12" customFormat="false" ht="15" hidden="false" customHeight="true" outlineLevel="0" collapsed="false">
      <c r="A12" s="23" t="n">
        <v>1400</v>
      </c>
      <c r="B12" s="24" t="n">
        <v>44276</v>
      </c>
    </row>
    <row r="13" customFormat="false" ht="15" hidden="false" customHeight="true" outlineLevel="0" collapsed="false">
      <c r="A13" s="23" t="n">
        <v>1401</v>
      </c>
      <c r="B13" s="24" t="n">
        <v>44641</v>
      </c>
    </row>
    <row r="14" customFormat="false" ht="15" hidden="false" customHeight="true" outlineLevel="0" collapsed="false">
      <c r="A14" s="23" t="n">
        <v>1402</v>
      </c>
      <c r="B14" s="24" t="n">
        <v>45006</v>
      </c>
    </row>
    <row r="15" customFormat="false" ht="15" hidden="false" customHeight="true" outlineLevel="0" collapsed="false">
      <c r="A15" s="23" t="n">
        <v>1403</v>
      </c>
      <c r="B15" s="24" t="n">
        <v>45371</v>
      </c>
    </row>
    <row r="16" customFormat="false" ht="15" hidden="false" customHeight="true" outlineLevel="0" collapsed="false">
      <c r="A16" s="23" t="n">
        <v>1404</v>
      </c>
      <c r="B16" s="24" t="n">
        <v>45737</v>
      </c>
    </row>
    <row r="17" customFormat="false" ht="15" hidden="false" customHeight="true" outlineLevel="0" collapsed="false">
      <c r="A17" s="23" t="n">
        <v>1405</v>
      </c>
      <c r="B17" s="24" t="n">
        <v>46102</v>
      </c>
    </row>
    <row r="18" customFormat="false" ht="15" hidden="false" customHeight="true" outlineLevel="0" collapsed="false">
      <c r="A18" s="23" t="n">
        <v>1406</v>
      </c>
      <c r="B18" s="24" t="n">
        <v>46467</v>
      </c>
    </row>
    <row r="19" customFormat="false" ht="15" hidden="false" customHeight="true" outlineLevel="0" collapsed="false">
      <c r="A19" s="23" t="n">
        <v>1407</v>
      </c>
      <c r="B19" s="24" t="n">
        <v>46832</v>
      </c>
    </row>
    <row r="20" customFormat="false" ht="15" hidden="false" customHeight="true" outlineLevel="0" collapsed="false">
      <c r="A20" s="23" t="n">
        <v>1408</v>
      </c>
      <c r="B20" s="24" t="n">
        <v>47197</v>
      </c>
    </row>
    <row r="21" customFormat="false" ht="15" hidden="false" customHeight="true" outlineLevel="0" collapsed="false">
      <c r="A21" s="23" t="n">
        <v>1409</v>
      </c>
      <c r="B21" s="24" t="n">
        <v>47563</v>
      </c>
    </row>
    <row r="22" customFormat="false" ht="15" hidden="false" customHeight="true" outlineLevel="0" collapsed="false">
      <c r="A22" s="23" t="n">
        <v>1410</v>
      </c>
      <c r="B22" s="24" t="n">
        <v>47928</v>
      </c>
    </row>
    <row r="23" customFormat="false" ht="15" hidden="false" customHeight="true" outlineLevel="0" collapsed="false">
      <c r="A23" s="23" t="n">
        <v>1411</v>
      </c>
      <c r="B23" s="24" t="n">
        <v>48293</v>
      </c>
    </row>
    <row r="24" customFormat="false" ht="15" hidden="false" customHeight="true" outlineLevel="0" collapsed="false">
      <c r="A24" s="23" t="n">
        <v>1412</v>
      </c>
      <c r="B24" s="24" t="n">
        <v>48658</v>
      </c>
    </row>
    <row r="25" customFormat="false" ht="15" hidden="false" customHeight="true" outlineLevel="0" collapsed="false">
      <c r="A25" s="23" t="n">
        <v>1413</v>
      </c>
      <c r="B25" s="24" t="n">
        <v>49024</v>
      </c>
    </row>
    <row r="26" customFormat="false" ht="15" hidden="false" customHeight="true" outlineLevel="0" collapsed="false">
      <c r="A26" s="23" t="n">
        <v>1414</v>
      </c>
      <c r="B26" s="24" t="n">
        <v>49389</v>
      </c>
    </row>
    <row r="27" customFormat="false" ht="15" hidden="false" customHeight="true" outlineLevel="0" collapsed="false">
      <c r="A27" s="23" t="n">
        <v>1415</v>
      </c>
      <c r="B27" s="24" t="n">
        <v>49754</v>
      </c>
    </row>
    <row r="28" customFormat="false" ht="15" hidden="false" customHeight="true" outlineLevel="0" collapsed="false">
      <c r="A28" s="23" t="n">
        <v>1416</v>
      </c>
      <c r="B28" s="24" t="n">
        <v>50119</v>
      </c>
    </row>
    <row r="29" customFormat="false" ht="15" hidden="false" customHeight="true" outlineLevel="0" collapsed="false">
      <c r="A29" s="23" t="n">
        <v>1417</v>
      </c>
      <c r="B29" s="24" t="n">
        <v>50485</v>
      </c>
    </row>
    <row r="30" customFormat="false" ht="15" hidden="false" customHeight="true" outlineLevel="0" collapsed="false">
      <c r="A30" s="23" t="n">
        <v>1418</v>
      </c>
      <c r="B30" s="24" t="n">
        <v>50850</v>
      </c>
    </row>
    <row r="31" customFormat="false" ht="15" hidden="false" customHeight="true" outlineLevel="0" collapsed="false">
      <c r="A31" s="23" t="n">
        <v>1419</v>
      </c>
      <c r="B31" s="24" t="n">
        <v>51215</v>
      </c>
    </row>
    <row r="32" customFormat="false" ht="15" hidden="false" customHeight="true" outlineLevel="0" collapsed="false">
      <c r="A32" s="23" t="n">
        <v>1420</v>
      </c>
      <c r="B32" s="24" t="n">
        <v>51580</v>
      </c>
    </row>
    <row r="33" customFormat="false" ht="15" hidden="false" customHeight="true" outlineLevel="0" collapsed="false">
      <c r="A33" s="23" t="n">
        <v>1421</v>
      </c>
      <c r="B33" s="24" t="n">
        <v>51946</v>
      </c>
    </row>
    <row r="34" customFormat="false" ht="15" hidden="false" customHeight="true" outlineLevel="0" collapsed="false">
      <c r="A34" s="23" t="n">
        <v>1422</v>
      </c>
      <c r="B34" s="24" t="n">
        <v>52311</v>
      </c>
    </row>
    <row r="35" customFormat="false" ht="15" hidden="false" customHeight="true" outlineLevel="0" collapsed="false">
      <c r="A35" s="23" t="n">
        <v>1423</v>
      </c>
      <c r="B35" s="24" t="n">
        <v>52676</v>
      </c>
    </row>
    <row r="36" customFormat="false" ht="15" hidden="false" customHeight="true" outlineLevel="0" collapsed="false">
      <c r="A36" s="23" t="n">
        <v>1424</v>
      </c>
      <c r="B36" s="24" t="n">
        <v>53041</v>
      </c>
    </row>
    <row r="37" customFormat="false" ht="15" hidden="false" customHeight="true" outlineLevel="0" collapsed="false">
      <c r="A37" s="23" t="n">
        <v>1425</v>
      </c>
      <c r="B37" s="24" t="n">
        <v>53407</v>
      </c>
    </row>
    <row r="38" customFormat="false" ht="15" hidden="false" customHeight="true" outlineLevel="0" collapsed="false">
      <c r="A38" s="23" t="n">
        <v>1426</v>
      </c>
      <c r="B38" s="24" t="n">
        <v>53772</v>
      </c>
    </row>
    <row r="39" customFormat="false" ht="15" hidden="false" customHeight="true" outlineLevel="0" collapsed="false">
      <c r="A39" s="23" t="n">
        <v>1427</v>
      </c>
      <c r="B39" s="24" t="n">
        <v>54137</v>
      </c>
    </row>
    <row r="40" customFormat="false" ht="15" hidden="false" customHeight="true" outlineLevel="0" collapsed="false">
      <c r="A40" s="23" t="n">
        <v>1428</v>
      </c>
      <c r="B40" s="24" t="n">
        <v>54502</v>
      </c>
    </row>
    <row r="41" customFormat="false" ht="15" hidden="false" customHeight="true" outlineLevel="0" collapsed="false">
      <c r="A41" s="23" t="n">
        <v>1429</v>
      </c>
      <c r="B41" s="24" t="n">
        <v>54868</v>
      </c>
    </row>
    <row r="42" customFormat="false" ht="15" hidden="false" customHeight="true" outlineLevel="0" collapsed="false">
      <c r="A42" s="23" t="n">
        <v>1430</v>
      </c>
      <c r="B42" s="24" t="n">
        <v>55233</v>
      </c>
    </row>
  </sheetData>
  <sheetProtection sheet="true" formatColumns="false" formatRows="false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2026-10-27T18:59:20Z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2026-10-27T18:59:20Z</dcterms:modified>
  <cp:revision>0</cp:revision>
  <dc:subject>فایل نمونهٔ رایگان — hrfinance.xyz/tools</dc:subject>
  <dc:title>تبدیل تاریخ شمسی و میلادی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